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585" windowWidth="14910" windowHeight="7500" tabRatio="262"/>
  </bookViews>
  <sheets>
    <sheet name="عملکرد طبق سیستم 030115" sheetId="16" r:id="rId1"/>
  </sheets>
  <calcPr calcId="125725"/>
</workbook>
</file>

<file path=xl/calcChain.xml><?xml version="1.0" encoding="utf-8"?>
<calcChain xmlns="http://schemas.openxmlformats.org/spreadsheetml/2006/main">
  <c r="L5" i="16"/>
  <c r="M5"/>
  <c r="N5"/>
  <c r="J5"/>
  <c r="F5"/>
  <c r="E5"/>
  <c r="R5"/>
  <c r="G5" l="1"/>
  <c r="P5" s="1"/>
  <c r="S6"/>
  <c r="P6"/>
  <c r="S5"/>
  <c r="S4"/>
  <c r="P4"/>
  <c r="T5" l="1"/>
  <c r="T4"/>
  <c r="T6"/>
</calcChain>
</file>

<file path=xl/sharedStrings.xml><?xml version="1.0" encoding="utf-8"?>
<sst xmlns="http://schemas.openxmlformats.org/spreadsheetml/2006/main" count="28" uniqueCount="28">
  <si>
    <t>نام شرکت</t>
  </si>
  <si>
    <t>کد شرکت</t>
  </si>
  <si>
    <t xml:space="preserve">شرح </t>
  </si>
  <si>
    <t>هزینه های نقدی</t>
  </si>
  <si>
    <t>هزینه های غیرنقدی</t>
  </si>
  <si>
    <t>جمع کل هزینه های جاری</t>
  </si>
  <si>
    <t>حقوق و دستمزد</t>
  </si>
  <si>
    <t>کالا</t>
  </si>
  <si>
    <t>اجاره،آب،برق، مخابرات و سوخت</t>
  </si>
  <si>
    <t>آموزش</t>
  </si>
  <si>
    <t>هزینه پژوهش</t>
  </si>
  <si>
    <t xml:space="preserve">    کرایه وسائط نقلیه</t>
  </si>
  <si>
    <t xml:space="preserve">  اداری و تشکیلاتی</t>
  </si>
  <si>
    <t>خدمات دریافتی</t>
  </si>
  <si>
    <t>سایر هزینه ها</t>
  </si>
  <si>
    <t xml:space="preserve">هزینه بیمه </t>
  </si>
  <si>
    <t>کارمزد بانکی</t>
  </si>
  <si>
    <t>جمع هزینه های نقدی</t>
  </si>
  <si>
    <t>سنوات خدمت کارکنان</t>
  </si>
  <si>
    <t>استهلاک</t>
  </si>
  <si>
    <t>جمع هزینه های غیرنقدی</t>
  </si>
  <si>
    <t>جمع هزینه های نقدی و غیرنقدی</t>
  </si>
  <si>
    <t>گاز استان آذربایجان شرقی</t>
  </si>
  <si>
    <t>808</t>
  </si>
  <si>
    <t xml:space="preserve">مصوب </t>
  </si>
  <si>
    <t>اصلاحی</t>
  </si>
  <si>
    <t xml:space="preserve">عملکرد </t>
  </si>
  <si>
    <r>
      <t xml:space="preserve">                                             </t>
    </r>
    <r>
      <rPr>
        <b/>
        <sz val="14"/>
        <color theme="1"/>
        <rFont val="B Titr"/>
        <charset val="178"/>
      </rPr>
      <t xml:space="preserve">                                                                                            گزارش هزینه های جاری شرکت گاز استان آذربایجان شرقی تا پایان اسفند ماه سال 1402  </t>
    </r>
    <r>
      <rPr>
        <b/>
        <sz val="16"/>
        <color theme="1"/>
        <rFont val="B Titr"/>
        <charset val="178"/>
      </rPr>
      <t xml:space="preserve">                                                                                    </t>
    </r>
    <r>
      <rPr>
        <b/>
        <sz val="9"/>
        <color theme="1"/>
        <rFont val="B Titr"/>
        <charset val="178"/>
      </rPr>
      <t xml:space="preserve"> ارقام به میلیون ریال</t>
    </r>
    <r>
      <rPr>
        <b/>
        <sz val="16"/>
        <color theme="1"/>
        <rFont val="B Titr"/>
        <charset val="178"/>
      </rPr>
      <t xml:space="preserve"> </t>
    </r>
  </si>
</sst>
</file>

<file path=xl/styles.xml><?xml version="1.0" encoding="utf-8"?>
<styleSheet xmlns="http://schemas.openxmlformats.org/spreadsheetml/2006/main">
  <fonts count="27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B Titr"/>
      <charset val="178"/>
    </font>
    <font>
      <sz val="11"/>
      <color theme="1"/>
      <name val="B Titr"/>
      <charset val="178"/>
    </font>
    <font>
      <sz val="10"/>
      <color theme="1"/>
      <name val="B Titr"/>
      <charset val="178"/>
    </font>
    <font>
      <b/>
      <sz val="16"/>
      <color theme="1"/>
      <name val="B Titr"/>
      <charset val="178"/>
    </font>
    <font>
      <b/>
      <sz val="14"/>
      <color theme="1"/>
      <name val="B Titr"/>
      <charset val="178"/>
    </font>
    <font>
      <b/>
      <sz val="9"/>
      <color theme="1"/>
      <name val="B Titr"/>
      <charset val="178"/>
    </font>
    <font>
      <b/>
      <sz val="12"/>
      <color theme="1"/>
      <name val="B Nazanin"/>
      <charset val="178"/>
    </font>
    <font>
      <b/>
      <sz val="16"/>
      <color theme="1"/>
      <name val="B Nazanin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6">
    <xf numFmtId="0" fontId="0" fillId="0" borderId="0" xfId="0"/>
    <xf numFmtId="49" fontId="20" fillId="0" borderId="14" xfId="42" applyNumberFormat="1" applyFont="1" applyFill="1" applyBorder="1" applyAlignment="1">
      <alignment horizontal="center" vertical="center"/>
    </xf>
    <xf numFmtId="3" fontId="24" fillId="0" borderId="14" xfId="42" applyNumberFormat="1" applyFont="1" applyFill="1" applyBorder="1" applyAlignment="1">
      <alignment horizontal="center" vertical="center"/>
    </xf>
    <xf numFmtId="38" fontId="25" fillId="0" borderId="14" xfId="42" applyNumberFormat="1" applyFont="1" applyBorder="1" applyAlignment="1">
      <alignment horizontal="center" vertical="center"/>
    </xf>
    <xf numFmtId="49" fontId="20" fillId="0" borderId="16" xfId="42" applyNumberFormat="1" applyFont="1" applyFill="1" applyBorder="1" applyAlignment="1">
      <alignment horizontal="center" vertical="center" wrapText="1"/>
    </xf>
    <xf numFmtId="3" fontId="24" fillId="0" borderId="16" xfId="42" applyNumberFormat="1" applyFont="1" applyFill="1" applyBorder="1" applyAlignment="1">
      <alignment horizontal="center" vertical="center"/>
    </xf>
    <xf numFmtId="38" fontId="25" fillId="0" borderId="16" xfId="42" applyNumberFormat="1" applyFont="1" applyBorder="1" applyAlignment="1">
      <alignment horizontal="center" vertical="center"/>
    </xf>
    <xf numFmtId="3" fontId="0" fillId="0" borderId="0" xfId="0" applyNumberFormat="1"/>
    <xf numFmtId="38" fontId="0" fillId="0" borderId="0" xfId="0" applyNumberFormat="1"/>
    <xf numFmtId="0" fontId="19" fillId="33" borderId="13" xfId="42" applyFont="1" applyFill="1" applyBorder="1" applyAlignment="1">
      <alignment horizontal="center" vertical="center" wrapText="1"/>
    </xf>
    <xf numFmtId="3" fontId="21" fillId="33" borderId="14" xfId="42" applyNumberFormat="1" applyFont="1" applyFill="1" applyBorder="1" applyAlignment="1">
      <alignment horizontal="center" vertical="center" wrapText="1"/>
    </xf>
    <xf numFmtId="49" fontId="21" fillId="33" borderId="14" xfId="42" applyNumberFormat="1" applyFont="1" applyFill="1" applyBorder="1" applyAlignment="1">
      <alignment horizontal="center" vertical="center" wrapText="1"/>
    </xf>
    <xf numFmtId="49" fontId="21" fillId="33" borderId="13" xfId="42" applyNumberFormat="1" applyFont="1" applyFill="1" applyBorder="1" applyAlignment="1">
      <alignment horizontal="center" vertical="center" wrapText="1"/>
    </xf>
    <xf numFmtId="38" fontId="25" fillId="0" borderId="14" xfId="42" applyNumberFormat="1" applyFont="1" applyFill="1" applyBorder="1" applyAlignment="1">
      <alignment horizontal="center" vertical="center"/>
    </xf>
    <xf numFmtId="49" fontId="21" fillId="0" borderId="12" xfId="42" applyNumberFormat="1" applyFont="1" applyFill="1" applyBorder="1" applyAlignment="1">
      <alignment horizontal="center" vertical="center" wrapText="1"/>
    </xf>
    <xf numFmtId="49" fontId="21" fillId="0" borderId="15" xfId="42" applyNumberFormat="1" applyFont="1" applyFill="1" applyBorder="1" applyAlignment="1">
      <alignment horizontal="center" vertical="center" wrapText="1"/>
    </xf>
    <xf numFmtId="49" fontId="21" fillId="0" borderId="14" xfId="42" applyNumberFormat="1" applyFont="1" applyFill="1" applyBorder="1" applyAlignment="1">
      <alignment horizontal="center" vertical="center"/>
    </xf>
    <xf numFmtId="49" fontId="21" fillId="0" borderId="16" xfId="42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49" fontId="21" fillId="33" borderId="12" xfId="42" applyNumberFormat="1" applyFont="1" applyFill="1" applyBorder="1" applyAlignment="1">
      <alignment horizontal="center" vertical="center" wrapText="1"/>
    </xf>
    <xf numFmtId="49" fontId="21" fillId="33" borderId="14" xfId="42" applyNumberFormat="1" applyFont="1" applyFill="1" applyBorder="1" applyAlignment="1">
      <alignment horizontal="center" vertical="center" wrapText="1"/>
    </xf>
    <xf numFmtId="0" fontId="19" fillId="33" borderId="14" xfId="42" applyFont="1" applyFill="1" applyBorder="1" applyAlignment="1">
      <alignment horizontal="center" vertical="center"/>
    </xf>
    <xf numFmtId="38" fontId="26" fillId="0" borderId="13" xfId="42" applyNumberFormat="1" applyFont="1" applyBorder="1" applyAlignment="1">
      <alignment horizontal="center" vertical="center"/>
    </xf>
    <xf numFmtId="38" fontId="26" fillId="0" borderId="17" xfId="42" applyNumberFormat="1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19050</xdr:rowOff>
    </xdr:from>
    <xdr:to>
      <xdr:col>1</xdr:col>
      <xdr:colOff>561974</xdr:colOff>
      <xdr:row>0</xdr:row>
      <xdr:rowOff>361950</xdr:rowOff>
    </xdr:to>
    <xdr:pic>
      <xdr:nvPicPr>
        <xdr:cNvPr id="2" name="Picture 1" descr="mashal[1]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7614051" y="19050"/>
          <a:ext cx="5238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0"/>
  <sheetViews>
    <sheetView rightToLeft="1" tabSelected="1" topLeftCell="G1" workbookViewId="0">
      <selection activeCell="H3" sqref="H3"/>
    </sheetView>
  </sheetViews>
  <sheetFormatPr defaultRowHeight="14.25"/>
  <cols>
    <col min="1" max="1" width="0.875" customWidth="1"/>
    <col min="3" max="3" width="4.875" customWidth="1"/>
    <col min="4" max="4" width="9.75" customWidth="1"/>
    <col min="5" max="5" width="10.125" customWidth="1"/>
    <col min="6" max="6" width="7" customWidth="1"/>
    <col min="7" max="7" width="10.25" customWidth="1"/>
    <col min="8" max="15" width="9.125" bestFit="1" customWidth="1"/>
    <col min="16" max="16" width="12.125" bestFit="1" customWidth="1"/>
    <col min="17" max="17" width="9.125" customWidth="1"/>
    <col min="18" max="18" width="9.75" customWidth="1"/>
    <col min="19" max="19" width="9.625" customWidth="1"/>
    <col min="20" max="20" width="35.625" customWidth="1"/>
  </cols>
  <sheetData>
    <row r="1" spans="2:20" ht="32.25">
      <c r="B1" s="18" t="s">
        <v>27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</row>
    <row r="2" spans="2:20" ht="51">
      <c r="B2" s="21" t="s">
        <v>0</v>
      </c>
      <c r="C2" s="22" t="s">
        <v>1</v>
      </c>
      <c r="D2" s="22" t="s">
        <v>2</v>
      </c>
      <c r="E2" s="23" t="s">
        <v>3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 t="s">
        <v>4</v>
      </c>
      <c r="R2" s="23"/>
      <c r="S2" s="23"/>
      <c r="T2" s="9" t="s">
        <v>5</v>
      </c>
    </row>
    <row r="3" spans="2:20" ht="60.75">
      <c r="B3" s="21"/>
      <c r="C3" s="22"/>
      <c r="D3" s="22"/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2" t="s">
        <v>21</v>
      </c>
    </row>
    <row r="4" spans="2:20" ht="22.5" customHeight="1">
      <c r="B4" s="14" t="s">
        <v>22</v>
      </c>
      <c r="C4" s="16" t="s">
        <v>23</v>
      </c>
      <c r="D4" s="1" t="s">
        <v>24</v>
      </c>
      <c r="E4" s="2">
        <v>3721537</v>
      </c>
      <c r="F4" s="2">
        <v>256184</v>
      </c>
      <c r="G4" s="2">
        <v>130000</v>
      </c>
      <c r="H4" s="2">
        <v>13000</v>
      </c>
      <c r="I4" s="2">
        <v>3000</v>
      </c>
      <c r="J4" s="2">
        <v>236000</v>
      </c>
      <c r="K4" s="2">
        <v>130000</v>
      </c>
      <c r="L4" s="2">
        <v>5245358</v>
      </c>
      <c r="M4" s="2">
        <v>45000</v>
      </c>
      <c r="N4" s="2">
        <v>12000</v>
      </c>
      <c r="O4" s="2">
        <v>36000</v>
      </c>
      <c r="P4" s="3">
        <f>SUM(E4:O4)</f>
        <v>9828079</v>
      </c>
      <c r="Q4" s="3">
        <v>884000</v>
      </c>
      <c r="R4" s="3">
        <v>1650000</v>
      </c>
      <c r="S4" s="3">
        <f>SUM(Q4:R4)</f>
        <v>2534000</v>
      </c>
      <c r="T4" s="24">
        <f>P4+S4</f>
        <v>12362079</v>
      </c>
    </row>
    <row r="5" spans="2:20" ht="26.25">
      <c r="B5" s="14"/>
      <c r="C5" s="16"/>
      <c r="D5" s="1" t="s">
        <v>25</v>
      </c>
      <c r="E5" s="2">
        <f>2252657+1104951+363928</f>
        <v>3721536</v>
      </c>
      <c r="F5" s="2">
        <f>161107+217+175223+503453</f>
        <v>840000</v>
      </c>
      <c r="G5" s="2">
        <f>183032+35116+17558+91516+30505+6420+5853</f>
        <v>370000</v>
      </c>
      <c r="H5" s="2">
        <v>30000</v>
      </c>
      <c r="I5" s="2">
        <v>5000</v>
      </c>
      <c r="J5" s="2">
        <f>8239+434051+7710</f>
        <v>450000</v>
      </c>
      <c r="K5" s="2">
        <v>130000</v>
      </c>
      <c r="L5" s="2">
        <f>7969320+102480+2651160+51240+883720+17080</f>
        <v>11675000</v>
      </c>
      <c r="M5" s="2">
        <f>48247+5138+26615</f>
        <v>80000</v>
      </c>
      <c r="N5" s="2">
        <f>30000+15000+5000</f>
        <v>50000</v>
      </c>
      <c r="O5" s="2">
        <v>10000</v>
      </c>
      <c r="P5" s="13">
        <f>SUM(E5:O5)</f>
        <v>17361536</v>
      </c>
      <c r="Q5" s="2">
        <v>1500000</v>
      </c>
      <c r="R5" s="2">
        <f>1560000+780000+260000</f>
        <v>2600000</v>
      </c>
      <c r="S5" s="3">
        <f>SUM(Q5:R5)</f>
        <v>4100000</v>
      </c>
      <c r="T5" s="24">
        <f>P5+S5</f>
        <v>21461536</v>
      </c>
    </row>
    <row r="6" spans="2:20" ht="27" thickBot="1">
      <c r="B6" s="15"/>
      <c r="C6" s="17"/>
      <c r="D6" s="4" t="s">
        <v>26</v>
      </c>
      <c r="E6" s="5">
        <v>4202979</v>
      </c>
      <c r="F6" s="5">
        <v>401741</v>
      </c>
      <c r="G6" s="5">
        <v>220849</v>
      </c>
      <c r="H6" s="5">
        <v>22353</v>
      </c>
      <c r="I6" s="5">
        <v>3271</v>
      </c>
      <c r="J6" s="5">
        <v>290719</v>
      </c>
      <c r="K6" s="5">
        <v>80766</v>
      </c>
      <c r="L6" s="5">
        <v>5178713</v>
      </c>
      <c r="M6" s="5">
        <v>111320</v>
      </c>
      <c r="N6" s="5">
        <v>4390</v>
      </c>
      <c r="O6" s="5">
        <v>4897</v>
      </c>
      <c r="P6" s="6">
        <f>SUM(E6:O6)</f>
        <v>10521998</v>
      </c>
      <c r="Q6" s="5">
        <v>1500000</v>
      </c>
      <c r="R6" s="5">
        <v>2600000</v>
      </c>
      <c r="S6" s="6">
        <f>SUM(Q6:R6)</f>
        <v>4100000</v>
      </c>
      <c r="T6" s="25">
        <f>P6+S6</f>
        <v>14621998</v>
      </c>
    </row>
    <row r="8" spans="2:20">
      <c r="E8" s="7"/>
    </row>
    <row r="9" spans="2:20">
      <c r="Q9" s="8"/>
    </row>
    <row r="10" spans="2:20">
      <c r="Q10" s="8"/>
    </row>
  </sheetData>
  <mergeCells count="8">
    <mergeCell ref="B4:B6"/>
    <mergeCell ref="C4:C6"/>
    <mergeCell ref="B1:T1"/>
    <mergeCell ref="B2:B3"/>
    <mergeCell ref="C2:C3"/>
    <mergeCell ref="D2:D3"/>
    <mergeCell ref="E2:P2"/>
    <mergeCell ref="Q2:S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عملکرد طبق سیستم 030115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plan-arabali</dc:creator>
  <cp:lastModifiedBy>563435</cp:lastModifiedBy>
  <cp:lastPrinted>2024-02-28T03:26:12Z</cp:lastPrinted>
  <dcterms:created xsi:type="dcterms:W3CDTF">2015-09-29T11:51:54Z</dcterms:created>
  <dcterms:modified xsi:type="dcterms:W3CDTF">2024-04-14T05:30:40Z</dcterms:modified>
</cp:coreProperties>
</file>